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R:\Financial Services\Website Items\Updates 2026\Debt Obligations\"/>
    </mc:Choice>
  </mc:AlternateContent>
  <xr:revisionPtr revIDLastSave="0" documentId="13_ncr:1_{B1D158CB-0C93-49C1-928C-AA38B346FC9C}" xr6:coauthVersionLast="47" xr6:coauthVersionMax="47" xr10:uidLastSave="{00000000-0000-0000-0000-000000000000}"/>
  <bookViews>
    <workbookView xWindow="28680" yWindow="-45" windowWidth="29040" windowHeight="15720" xr2:uid="{00000000-000D-0000-FFFF-FFFF00000000}"/>
  </bookViews>
  <sheets>
    <sheet name="Chart" sheetId="4" r:id="rId1"/>
    <sheet name="Data and Definitions" sheetId="2" r:id="rId2"/>
    <sheet name="How-to"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E7" i="2" s="1"/>
  <c r="D22" i="2"/>
  <c r="D21" i="2"/>
  <c r="B5" i="2"/>
  <c r="D20" i="2"/>
  <c r="B6" i="2"/>
  <c r="E6" i="2" s="1"/>
  <c r="D19" i="2"/>
  <c r="D18" i="2"/>
  <c r="B4" i="2"/>
  <c r="E4" i="2" s="1"/>
  <c r="F4" i="2" s="1"/>
  <c r="B3" i="2"/>
  <c r="E3" i="2" s="1"/>
  <c r="F3" i="2" s="1"/>
  <c r="E5" i="2" l="1"/>
  <c r="F5" i="2" s="1"/>
  <c r="G5" i="2" s="1"/>
  <c r="F7" i="2"/>
  <c r="G7" i="2" s="1"/>
  <c r="F6" i="2"/>
  <c r="G6" i="2" s="1"/>
  <c r="G3" i="2" l="1"/>
  <c r="G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Benjamin Nguyen</author>
  </authors>
  <commentList>
    <comment ref="A4" authorId="0" shapeId="0" xr:uid="{DFFDC7A7-E00B-470F-9E0D-A7DE30AB06CE}">
      <text>
        <r>
          <rPr>
            <b/>
            <sz val="9"/>
            <color indexed="81"/>
            <rFont val="Tahoma"/>
            <family val="2"/>
          </rPr>
          <t>Benjamin Nguyen:</t>
        </r>
        <r>
          <rPr>
            <sz val="9"/>
            <color indexed="81"/>
            <rFont val="Tahoma"/>
            <family val="2"/>
          </rPr>
          <t xml:space="preserve">
Base year</t>
        </r>
      </text>
    </comment>
  </commentList>
</comments>
</file>

<file path=xl/sharedStrings.xml><?xml version="1.0" encoding="utf-8"?>
<sst xmlns="http://schemas.openxmlformats.org/spreadsheetml/2006/main" count="23" uniqueCount="18">
  <si>
    <t>Tax-supported debt per capita</t>
  </si>
  <si>
    <t>Population</t>
  </si>
  <si>
    <t>Fiscal Year</t>
  </si>
  <si>
    <t>Inflation-Adjusted Tax-supported Debt per Capita</t>
  </si>
  <si>
    <t xml:space="preserve">CPI Inflation Calculator: http://www.bls.gov/data/inflation_calculator.htm </t>
  </si>
  <si>
    <t>CPI Databases: http://www.bls.gov/cpi/#data</t>
  </si>
  <si>
    <t>Downloadable Information:</t>
  </si>
  <si>
    <t>Tax-Supported Debt</t>
  </si>
  <si>
    <t>Tax-supported debt is outstanding principal on governmental activities debt, secured in full by property taxes.</t>
  </si>
  <si>
    <t>Sources and Definitions:</t>
  </si>
  <si>
    <t>$ Diff</t>
  </si>
  <si>
    <t>Calculator</t>
  </si>
  <si>
    <t>CPI Multiplier (Inflation Adjustment to 2022 Dollars)</t>
  </si>
  <si>
    <t>The inflation adjustement above uses inflation adjustment uses the Consumer Price Index (CPI) published by the Bureau of Labor Statistics (BLS). Please visit the BLS' website to use their CPI Inflation Calculator or to download CPI Datasets.</t>
  </si>
  <si>
    <t>1)</t>
  </si>
  <si>
    <t>2)</t>
  </si>
  <si>
    <t>3)</t>
  </si>
  <si>
    <t>Source of population estimates is North Central Texas Council of Goverments, and these are also shown in Statistical Table 16 in the FY25 Comprehensive Annual Financial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</si>
</sst>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quot;($&quot;#,##0\)"/>
    <numFmt numFmtId="165" formatCode="&quot;$&quot;#,##0.00"/>
    <numFmt numFmtId="166" formatCode="0.0%"/>
    <numFmt numFmtId="167" formatCode="_(* #,##0.000_);_(* \(#,##0.000\);_(* &quot;-&quot;???_);_(@_)"/>
  </numFmts>
  <fonts count="7" x14ac:knownFonts="1">
    <font>
      <sz val="11"/>
      <color theme="1"/>
      <name val="Calibri"/>
      <family val="2"/>
      <scheme val="minor"/>
    </font>
    <font>
      <b/>
      <sz val="11"/>
      <color theme="1"/>
      <name val="Calibri"/>
      <family val="2"/>
      <scheme val="minor"/>
    </font>
    <font>
      <sz val="11"/>
      <color rgb="FF000000"/>
      <name val="Calibri"/>
      <family val="2"/>
      <scheme val="minor"/>
    </font>
    <font>
      <b/>
      <u/>
      <sz val="11"/>
      <color theme="1"/>
      <name val="Calibri"/>
      <family val="2"/>
      <scheme val="minor"/>
    </font>
    <font>
      <sz val="11"/>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9" fontId="4" fillId="0" borderId="0" applyFont="0" applyFill="0" applyBorder="0" applyAlignment="0" applyProtection="0"/>
  </cellStyleXfs>
  <cellXfs count="1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166" fontId="0" fillId="0" borderId="0" xfId="1" applyNumberFormat="1" applyFont="1"/>
    <xf numFmtId="0" fontId="3" fillId="0" borderId="0" xfId="0" applyFont="1"/>
    <xf numFmtId="0" fontId="0" fillId="0" borderId="0" xfId="0" applyAlignment="1">
      <alignment horizontal="center"/>
    </xf>
    <xf numFmtId="165" fontId="0" fillId="0" borderId="0" xfId="0" applyNumberFormat="1" applyAlignment="1">
      <alignment horizontal="center"/>
    </xf>
    <xf numFmtId="3" fontId="2" fillId="0" borderId="0" xfId="0" applyNumberFormat="1" applyFont="1" applyAlignment="1">
      <alignment horizontal="center" vertical="top"/>
    </xf>
    <xf numFmtId="167" fontId="2" fillId="0" borderId="0" xfId="0" applyNumberFormat="1" applyFont="1" applyAlignment="1">
      <alignment horizontal="right" vertical="top"/>
    </xf>
    <xf numFmtId="164" fontId="2" fillId="0" borderId="0" xfId="0" applyNumberFormat="1" applyFont="1" applyAlignment="1">
      <alignment horizontal="right" vertical="top"/>
    </xf>
    <xf numFmtId="164" fontId="2" fillId="2" borderId="0" xfId="0" applyNumberFormat="1" applyFont="1" applyFill="1" applyAlignment="1">
      <alignment horizontal="right" vertical="top"/>
    </xf>
    <xf numFmtId="2" fontId="0" fillId="0" borderId="0" xfId="0" applyNumberFormat="1" applyAlignment="1">
      <alignment horizontal="right"/>
    </xf>
    <xf numFmtId="0" fontId="0" fillId="0" borderId="0" xfId="0" applyAlignment="1">
      <alignment horizontal="left" indent="1"/>
    </xf>
    <xf numFmtId="165" fontId="2" fillId="0" borderId="0" xfId="0" applyNumberFormat="1" applyFont="1" applyAlignment="1">
      <alignment horizontal="center" vertical="top"/>
    </xf>
    <xf numFmtId="0" fontId="3" fillId="0" borderId="0" xfId="0" applyFont="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baseline="0"/>
              <a:t>Town of Addison, Texas: </a:t>
            </a:r>
            <a:r>
              <a:rPr lang="en-US"/>
              <a:t>Inflation</a:t>
            </a:r>
            <a:r>
              <a:rPr lang="en-US" baseline="0"/>
              <a:t>-Adjusted Tax-Supported Debt Per Capita, </a:t>
            </a:r>
          </a:p>
          <a:p>
            <a:pPr algn="ctr">
              <a:defRPr/>
            </a:pPr>
            <a:r>
              <a:rPr lang="en-US" baseline="0"/>
              <a:t>Fiscal Years 2021-2025 (2022 Dollars)</a:t>
            </a:r>
            <a:endParaRPr lang="en-US"/>
          </a:p>
        </c:rich>
      </c:tx>
      <c:overlay val="1"/>
    </c:title>
    <c:autoTitleDeleted val="0"/>
    <c:plotArea>
      <c:layout>
        <c:manualLayout>
          <c:layoutTarget val="inner"/>
          <c:xMode val="edge"/>
          <c:yMode val="edge"/>
          <c:x val="7.4450478603876352E-2"/>
          <c:y val="0.14404012214238468"/>
          <c:w val="0.91243087588961191"/>
          <c:h val="0.75787461981521587"/>
        </c:manualLayout>
      </c:layout>
      <c:barChart>
        <c:barDir val="col"/>
        <c:grouping val="clustered"/>
        <c:varyColors val="0"/>
        <c:ser>
          <c:idx val="1"/>
          <c:order val="0"/>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14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'Data and Definitions'!$A$3:$A$7</c:f>
              <c:numCache>
                <c:formatCode>General</c:formatCode>
                <c:ptCount val="5"/>
                <c:pt idx="0">
                  <c:v>2021</c:v>
                </c:pt>
                <c:pt idx="1">
                  <c:v>2022</c:v>
                </c:pt>
                <c:pt idx="2">
                  <c:v>2023</c:v>
                </c:pt>
                <c:pt idx="3">
                  <c:v>2024</c:v>
                </c:pt>
                <c:pt idx="4">
                  <c:v>2025</c:v>
                </c:pt>
              </c:numCache>
            </c:numRef>
          </c:cat>
          <c:val>
            <c:numRef>
              <c:f>'Data and Definitions'!$E$3:$E$7</c:f>
              <c:numCache>
                <c:formatCode>\$#,##0;[Red]"($"#,##0\)</c:formatCode>
                <c:ptCount val="5"/>
                <c:pt idx="0">
                  <c:v>6422.3860294117649</c:v>
                </c:pt>
                <c:pt idx="1">
                  <c:v>6216.1399548532727</c:v>
                </c:pt>
                <c:pt idx="2">
                  <c:v>6010.2443428700417</c:v>
                </c:pt>
                <c:pt idx="3">
                  <c:v>5468.4578076815251</c:v>
                </c:pt>
                <c:pt idx="4">
                  <c:v>5948.3929472444916</c:v>
                </c:pt>
              </c:numCache>
            </c:numRef>
          </c:val>
          <c:extLst>
            <c:ext xmlns:c16="http://schemas.microsoft.com/office/drawing/2014/chart" uri="{C3380CC4-5D6E-409C-BE32-E72D297353CC}">
              <c16:uniqueId val="{00000000-C8CB-4BB5-81C5-E107D19BA313}"/>
            </c:ext>
          </c:extLst>
        </c:ser>
        <c:dLbls>
          <c:showLegendKey val="0"/>
          <c:showVal val="0"/>
          <c:showCatName val="0"/>
          <c:showSerName val="0"/>
          <c:showPercent val="0"/>
          <c:showBubbleSize val="0"/>
        </c:dLbls>
        <c:gapWidth val="150"/>
        <c:axId val="444144288"/>
        <c:axId val="444144848"/>
      </c:barChart>
      <c:catAx>
        <c:axId val="444144288"/>
        <c:scaling>
          <c:orientation val="minMax"/>
        </c:scaling>
        <c:delete val="0"/>
        <c:axPos val="b"/>
        <c:title>
          <c:tx>
            <c:rich>
              <a:bodyPr/>
              <a:lstStyle/>
              <a:p>
                <a:pPr>
                  <a:defRPr sz="1400"/>
                </a:pPr>
                <a:r>
                  <a:rPr lang="en-US" sz="1400"/>
                  <a:t>Fiscal Year</a:t>
                </a:r>
              </a:p>
            </c:rich>
          </c:tx>
          <c:overlay val="0"/>
        </c:title>
        <c:numFmt formatCode="General" sourceLinked="1"/>
        <c:majorTickMark val="out"/>
        <c:minorTickMark val="none"/>
        <c:tickLblPos val="nextTo"/>
        <c:txPr>
          <a:bodyPr/>
          <a:lstStyle/>
          <a:p>
            <a:pPr>
              <a:defRPr sz="1200"/>
            </a:pPr>
            <a:endParaRPr lang="en-US"/>
          </a:p>
        </c:txPr>
        <c:crossAx val="444144848"/>
        <c:crosses val="autoZero"/>
        <c:auto val="1"/>
        <c:lblAlgn val="ctr"/>
        <c:lblOffset val="100"/>
        <c:noMultiLvlLbl val="0"/>
      </c:catAx>
      <c:valAx>
        <c:axId val="444144848"/>
        <c:scaling>
          <c:orientation val="minMax"/>
          <c:max val="7000"/>
        </c:scaling>
        <c:delete val="0"/>
        <c:axPos val="l"/>
        <c:majorGridlines>
          <c:spPr>
            <a:ln>
              <a:solidFill>
                <a:schemeClr val="bg1">
                  <a:lumMod val="75000"/>
                </a:schemeClr>
              </a:solidFill>
            </a:ln>
          </c:spPr>
        </c:majorGridlines>
        <c:title>
          <c:tx>
            <c:rich>
              <a:bodyPr rot="-5400000" vert="horz"/>
              <a:lstStyle/>
              <a:p>
                <a:pPr>
                  <a:defRPr/>
                </a:pPr>
                <a:r>
                  <a:rPr lang="en-US"/>
                  <a:t>Dollars</a:t>
                </a:r>
              </a:p>
            </c:rich>
          </c:tx>
          <c:overlay val="0"/>
        </c:title>
        <c:numFmt formatCode="&quot;$&quot;#,##0" sourceLinked="0"/>
        <c:majorTickMark val="out"/>
        <c:minorTickMark val="none"/>
        <c:tickLblPos val="nextTo"/>
        <c:crossAx val="444144288"/>
        <c:crosses val="autoZero"/>
        <c:crossBetween val="between"/>
      </c:valAx>
    </c:plotArea>
    <c:plotVisOnly val="1"/>
    <c:dispBlanksAs val="gap"/>
    <c:showDLblsOverMax val="0"/>
  </c:chart>
  <c:spPr>
    <a:ln>
      <a:noFill/>
    </a:ln>
  </c:sp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tabSelected="1" zoomScale="8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absoluteAnchor>
    <xdr:pos x="0" y="0"/>
    <xdr:ext cx="8667750" cy="6298406"/>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581532</xdr:colOff>
      <xdr:row>23</xdr:row>
      <xdr:rowOff>162506</xdr:rowOff>
    </xdr:to>
    <xdr:pic>
      <xdr:nvPicPr>
        <xdr:cNvPr id="7" name="Picture 6">
          <a:extLst>
            <a:ext uri="{FF2B5EF4-FFF2-40B4-BE49-F238E27FC236}">
              <a16:creationId xmlns:a16="http://schemas.microsoft.com/office/drawing/2014/main" id="{0AEF513B-A986-0F9B-3C40-C2EEA862AB7C}"/>
            </a:ext>
          </a:extLst>
        </xdr:cNvPr>
        <xdr:cNvPicPr>
          <a:picLocks noChangeAspect="1"/>
        </xdr:cNvPicPr>
      </xdr:nvPicPr>
      <xdr:blipFill>
        <a:blip xmlns:r="http://schemas.openxmlformats.org/officeDocument/2006/relationships" r:embed="rId1"/>
        <a:stretch>
          <a:fillRect/>
        </a:stretch>
      </xdr:blipFill>
      <xdr:spPr>
        <a:xfrm>
          <a:off x="609600" y="381000"/>
          <a:ext cx="3629532" cy="4163006"/>
        </a:xfrm>
        <a:prstGeom prst="rect">
          <a:avLst/>
        </a:prstGeom>
        <a:ln>
          <a:solidFill>
            <a:sysClr val="windowText" lastClr="000000"/>
          </a:solidFill>
        </a:ln>
      </xdr:spPr>
    </xdr:pic>
    <xdr:clientData/>
  </xdr:twoCellAnchor>
  <xdr:twoCellAnchor>
    <xdr:from>
      <xdr:col>1</xdr:col>
      <xdr:colOff>0</xdr:colOff>
      <xdr:row>54</xdr:row>
      <xdr:rowOff>0</xdr:rowOff>
    </xdr:from>
    <xdr:to>
      <xdr:col>9</xdr:col>
      <xdr:colOff>485775</xdr:colOff>
      <xdr:row>55</xdr:row>
      <xdr:rowOff>133350</xdr:rowOff>
    </xdr:to>
    <xdr:pic>
      <xdr:nvPicPr>
        <xdr:cNvPr id="13" name="Picture 12">
          <a:extLst>
            <a:ext uri="{FF2B5EF4-FFF2-40B4-BE49-F238E27FC236}">
              <a16:creationId xmlns:a16="http://schemas.microsoft.com/office/drawing/2014/main" id="{E850F415-784C-45CE-0A90-EED535712A2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10287000"/>
          <a:ext cx="5362575" cy="323850"/>
        </a:xfrm>
        <a:prstGeom prst="rect">
          <a:avLst/>
        </a:prstGeom>
        <a:solidFill>
          <a:sysClr val="window" lastClr="FFFFFF"/>
        </a:solidFill>
        <a:ln>
          <a:solidFill>
            <a:sysClr val="windowText" lastClr="000000"/>
          </a:solidFill>
        </a:ln>
      </xdr:spPr>
    </xdr:pic>
    <xdr:clientData/>
  </xdr:twoCellAnchor>
  <xdr:twoCellAnchor>
    <xdr:from>
      <xdr:col>1</xdr:col>
      <xdr:colOff>0</xdr:colOff>
      <xdr:row>57</xdr:row>
      <xdr:rowOff>0</xdr:rowOff>
    </xdr:from>
    <xdr:to>
      <xdr:col>5</xdr:col>
      <xdr:colOff>114300</xdr:colOff>
      <xdr:row>58</xdr:row>
      <xdr:rowOff>133350</xdr:rowOff>
    </xdr:to>
    <xdr:pic>
      <xdr:nvPicPr>
        <xdr:cNvPr id="14" name="Picture 13">
          <a:extLst>
            <a:ext uri="{FF2B5EF4-FFF2-40B4-BE49-F238E27FC236}">
              <a16:creationId xmlns:a16="http://schemas.microsoft.com/office/drawing/2014/main" id="{7606B0AE-C2F9-78E0-0343-43EE83AFDE53}"/>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10858500"/>
          <a:ext cx="2552700" cy="323850"/>
        </a:xfrm>
        <a:prstGeom prst="rect">
          <a:avLst/>
        </a:prstGeom>
        <a:solidFill>
          <a:sysClr val="window" lastClr="FFFFFF"/>
        </a:solidFill>
        <a:ln>
          <a:solidFill>
            <a:sysClr val="windowText" lastClr="000000"/>
          </a:solidFill>
        </a:ln>
      </xdr:spPr>
    </xdr:pic>
    <xdr:clientData/>
  </xdr:twoCellAnchor>
  <xdr:twoCellAnchor editAs="oneCell">
    <xdr:from>
      <xdr:col>1</xdr:col>
      <xdr:colOff>0</xdr:colOff>
      <xdr:row>27</xdr:row>
      <xdr:rowOff>0</xdr:rowOff>
    </xdr:from>
    <xdr:to>
      <xdr:col>13</xdr:col>
      <xdr:colOff>372548</xdr:colOff>
      <xdr:row>52</xdr:row>
      <xdr:rowOff>143560</xdr:rowOff>
    </xdr:to>
    <xdr:pic>
      <xdr:nvPicPr>
        <xdr:cNvPr id="15" name="Picture 14">
          <a:extLst>
            <a:ext uri="{FF2B5EF4-FFF2-40B4-BE49-F238E27FC236}">
              <a16:creationId xmlns:a16="http://schemas.microsoft.com/office/drawing/2014/main" id="{6F0D1C83-26BD-59DA-3D6F-97F686E70456}"/>
            </a:ext>
          </a:extLst>
        </xdr:cNvPr>
        <xdr:cNvPicPr>
          <a:picLocks noChangeAspect="1"/>
        </xdr:cNvPicPr>
      </xdr:nvPicPr>
      <xdr:blipFill>
        <a:blip xmlns:r="http://schemas.openxmlformats.org/officeDocument/2006/relationships" r:embed="rId4"/>
        <a:stretch>
          <a:fillRect/>
        </a:stretch>
      </xdr:blipFill>
      <xdr:spPr>
        <a:xfrm>
          <a:off x="609600" y="5143500"/>
          <a:ext cx="7687748" cy="490606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22"/>
  <sheetViews>
    <sheetView workbookViewId="0">
      <selection activeCell="D8" sqref="D8"/>
    </sheetView>
  </sheetViews>
  <sheetFormatPr defaultRowHeight="15" x14ac:dyDescent="0.25"/>
  <cols>
    <col min="1" max="1" width="10.28515625" bestFit="1" customWidth="1"/>
    <col min="2" max="2" width="28.140625" bestFit="1" customWidth="1"/>
    <col min="3" max="3" width="10.7109375" bestFit="1" customWidth="1"/>
    <col min="4" max="4" width="28.140625" bestFit="1" customWidth="1"/>
    <col min="5" max="5" width="22.7109375" customWidth="1"/>
    <col min="6" max="6" width="9.85546875" bestFit="1" customWidth="1"/>
    <col min="7" max="7" width="11.7109375" bestFit="1" customWidth="1"/>
  </cols>
  <sheetData>
    <row r="2" spans="1:10" ht="45" x14ac:dyDescent="0.25">
      <c r="A2" s="1" t="s">
        <v>2</v>
      </c>
      <c r="B2" s="1" t="s">
        <v>0</v>
      </c>
      <c r="C2" s="1" t="s">
        <v>1</v>
      </c>
      <c r="D2" s="3" t="s">
        <v>12</v>
      </c>
      <c r="E2" s="3" t="s">
        <v>3</v>
      </c>
      <c r="F2" s="1" t="s">
        <v>11</v>
      </c>
      <c r="G2" s="1" t="s">
        <v>10</v>
      </c>
      <c r="I2" s="1"/>
      <c r="J2" s="1"/>
    </row>
    <row r="3" spans="1:10" x14ac:dyDescent="0.25">
      <c r="A3" s="6">
        <v>2021</v>
      </c>
      <c r="B3" s="7">
        <f>96870000/C3</f>
        <v>5935.661764705882</v>
      </c>
      <c r="C3" s="8">
        <v>16320</v>
      </c>
      <c r="D3" s="9">
        <v>1.0820000000000001</v>
      </c>
      <c r="E3" s="11">
        <f t="shared" ref="E3:E4" si="0">B3*D3</f>
        <v>6422.3860294117649</v>
      </c>
      <c r="F3" s="10">
        <f t="shared" ref="F3:F6" si="1">E3/D3</f>
        <v>5935.661764705882</v>
      </c>
      <c r="G3" s="10">
        <f t="shared" ref="G3:G4" si="2">E3-F3</f>
        <v>486.72426470588289</v>
      </c>
      <c r="H3" s="4"/>
      <c r="J3" s="10"/>
    </row>
    <row r="4" spans="1:10" x14ac:dyDescent="0.25">
      <c r="A4" s="6">
        <v>2022</v>
      </c>
      <c r="B4" s="7">
        <f>110150000/C4</f>
        <v>6216.1399548532727</v>
      </c>
      <c r="C4" s="8">
        <v>17720</v>
      </c>
      <c r="D4" s="9">
        <v>1</v>
      </c>
      <c r="E4" s="11">
        <f t="shared" si="0"/>
        <v>6216.1399548532727</v>
      </c>
      <c r="F4" s="10">
        <f t="shared" si="1"/>
        <v>6216.1399548532727</v>
      </c>
      <c r="G4" s="10">
        <f t="shared" si="2"/>
        <v>0</v>
      </c>
      <c r="H4" s="4"/>
      <c r="J4" s="10"/>
    </row>
    <row r="5" spans="1:10" x14ac:dyDescent="0.25">
      <c r="A5" s="6">
        <v>2023</v>
      </c>
      <c r="B5" s="7">
        <f>B20/C5</f>
        <v>6234.6933017324081</v>
      </c>
      <c r="C5" s="8">
        <v>17721</v>
      </c>
      <c r="D5" s="9">
        <v>0.96399999999999997</v>
      </c>
      <c r="E5" s="11">
        <f>B5*D5</f>
        <v>6010.2443428700417</v>
      </c>
      <c r="F5" s="10">
        <f t="shared" si="1"/>
        <v>6234.6933017324091</v>
      </c>
      <c r="G5" s="10">
        <f>E5-F5</f>
        <v>-224.44895886236736</v>
      </c>
      <c r="H5" s="4"/>
      <c r="J5" s="10"/>
    </row>
    <row r="6" spans="1:10" x14ac:dyDescent="0.25">
      <c r="A6" s="6">
        <v>2024</v>
      </c>
      <c r="B6" s="7">
        <f>B21/C6</f>
        <v>5811.3260442949259</v>
      </c>
      <c r="C6" s="8">
        <v>17835</v>
      </c>
      <c r="D6" s="9">
        <v>0.94099999999999995</v>
      </c>
      <c r="E6" s="11">
        <f>B6*D6</f>
        <v>5468.4578076815251</v>
      </c>
      <c r="F6" s="10">
        <f t="shared" si="1"/>
        <v>5811.3260442949259</v>
      </c>
      <c r="G6" s="10">
        <f>E6-F6</f>
        <v>-342.86823661340077</v>
      </c>
      <c r="H6" s="4"/>
      <c r="J6" s="10"/>
    </row>
    <row r="7" spans="1:10" x14ac:dyDescent="0.25">
      <c r="A7" s="6">
        <v>2025</v>
      </c>
      <c r="B7" s="7">
        <f>B22/C7</f>
        <v>6486.7971071368502</v>
      </c>
      <c r="C7" s="8">
        <v>17837</v>
      </c>
      <c r="D7" s="9">
        <v>0.91700000000000004</v>
      </c>
      <c r="E7" s="11">
        <f>B7*D7</f>
        <v>5948.3929472444916</v>
      </c>
      <c r="F7" s="10">
        <f t="shared" ref="F7" si="3">E7/D7</f>
        <v>6486.7971071368502</v>
      </c>
      <c r="G7" s="10">
        <f>E7-F7</f>
        <v>-538.40415989235862</v>
      </c>
      <c r="H7" s="4"/>
      <c r="J7" s="10"/>
    </row>
    <row r="9" spans="1:10" x14ac:dyDescent="0.25">
      <c r="A9" s="5" t="s">
        <v>9</v>
      </c>
      <c r="B9" s="5"/>
    </row>
    <row r="10" spans="1:10" x14ac:dyDescent="0.25">
      <c r="A10" s="12" t="s">
        <v>14</v>
      </c>
      <c r="B10" t="s">
        <v>13</v>
      </c>
    </row>
    <row r="11" spans="1:10" x14ac:dyDescent="0.25">
      <c r="A11" s="12"/>
      <c r="B11" s="13" t="s">
        <v>4</v>
      </c>
    </row>
    <row r="12" spans="1:10" x14ac:dyDescent="0.25">
      <c r="A12" s="12"/>
      <c r="B12" s="13" t="s">
        <v>5</v>
      </c>
    </row>
    <row r="13" spans="1:10" x14ac:dyDescent="0.25">
      <c r="A13" s="12" t="s">
        <v>15</v>
      </c>
      <c r="B13" t="s">
        <v>17</v>
      </c>
    </row>
    <row r="14" spans="1:10" x14ac:dyDescent="0.25">
      <c r="A14" s="12" t="s">
        <v>16</v>
      </c>
      <c r="B14" t="s">
        <v>8</v>
      </c>
    </row>
    <row r="16" spans="1:10" x14ac:dyDescent="0.25">
      <c r="A16" s="5" t="s">
        <v>6</v>
      </c>
      <c r="B16" s="5"/>
    </row>
    <row r="17" spans="1:4" x14ac:dyDescent="0.25">
      <c r="A17" s="1" t="s">
        <v>2</v>
      </c>
      <c r="B17" s="2" t="s">
        <v>7</v>
      </c>
      <c r="C17" s="1" t="s">
        <v>1</v>
      </c>
      <c r="D17" s="2" t="s">
        <v>0</v>
      </c>
    </row>
    <row r="18" spans="1:4" x14ac:dyDescent="0.25">
      <c r="A18" s="6">
        <v>2021</v>
      </c>
      <c r="B18" s="7">
        <v>96870000</v>
      </c>
      <c r="C18" s="8">
        <v>16320</v>
      </c>
      <c r="D18" s="14">
        <f t="shared" ref="D18:D20" si="4">B18/C18</f>
        <v>5935.661764705882</v>
      </c>
    </row>
    <row r="19" spans="1:4" x14ac:dyDescent="0.25">
      <c r="A19" s="6">
        <v>2022</v>
      </c>
      <c r="B19" s="7">
        <v>110150000</v>
      </c>
      <c r="C19" s="8">
        <v>17720</v>
      </c>
      <c r="D19" s="14">
        <f t="shared" si="4"/>
        <v>6216.1399548532727</v>
      </c>
    </row>
    <row r="20" spans="1:4" x14ac:dyDescent="0.25">
      <c r="A20" s="6">
        <v>2023</v>
      </c>
      <c r="B20" s="7">
        <v>110485000</v>
      </c>
      <c r="C20" s="8">
        <v>17721</v>
      </c>
      <c r="D20" s="14">
        <f t="shared" si="4"/>
        <v>6234.6933017324081</v>
      </c>
    </row>
    <row r="21" spans="1:4" x14ac:dyDescent="0.25">
      <c r="A21" s="6">
        <v>2024</v>
      </c>
      <c r="B21" s="7">
        <v>103645000</v>
      </c>
      <c r="C21" s="8">
        <v>17835</v>
      </c>
      <c r="D21" s="14">
        <f>B21/C21</f>
        <v>5811.3260442949259</v>
      </c>
    </row>
    <row r="22" spans="1:4" x14ac:dyDescent="0.25">
      <c r="A22" s="6">
        <v>2025</v>
      </c>
      <c r="B22" s="7">
        <v>115705000</v>
      </c>
      <c r="C22" s="8">
        <v>17837</v>
      </c>
      <c r="D22" s="14">
        <f>B22/C22</f>
        <v>6486.7971071368502</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71149-425A-47F0-AF1B-5DCECC8CF8E5}">
  <dimension ref="A1:A26"/>
  <sheetViews>
    <sheetView workbookViewId="0">
      <selection activeCell="M60" sqref="M60"/>
    </sheetView>
  </sheetViews>
  <sheetFormatPr defaultRowHeight="15" x14ac:dyDescent="0.25"/>
  <sheetData>
    <row r="1" spans="1:1" x14ac:dyDescent="0.25">
      <c r="A1" s="15" t="s">
        <v>4</v>
      </c>
    </row>
    <row r="26" spans="1:1" x14ac:dyDescent="0.25">
      <c r="A26" s="15" t="s">
        <v>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1</vt:i4>
      </vt:variant>
    </vt:vector>
  </HeadingPairs>
  <TitlesOfParts>
    <vt:vector size="3" baseType="lpstr">
      <vt:lpstr>Data and Definitions</vt:lpstr>
      <vt:lpstr>How-to</vt:lpstr>
      <vt:lpstr>Chart</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Gibson</dc:creator>
  <cp:lastModifiedBy>Benjamin Nguyen</cp:lastModifiedBy>
  <dcterms:created xsi:type="dcterms:W3CDTF">2016-01-15T19:17:24Z</dcterms:created>
  <dcterms:modified xsi:type="dcterms:W3CDTF">2026-02-13T19:50:12Z</dcterms:modified>
</cp:coreProperties>
</file>