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R:\Financial Services\Website Items\Updates 2026\Debt Obligations\State reporting\"/>
    </mc:Choice>
  </mc:AlternateContent>
  <xr:revisionPtr revIDLastSave="0" documentId="13_ncr:1_{AAE395A5-3BCC-43C3-A812-DD31A79C9E31}" xr6:coauthVersionLast="47" xr6:coauthVersionMax="47" xr10:uidLastSave="{00000000-0000-0000-0000-000000000000}"/>
  <bookViews>
    <workbookView xWindow="28680" yWindow="-45" windowWidth="29040" windowHeight="15720" tabRatio="685"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4" i="3" l="1"/>
  <c r="I22" i="3" l="1"/>
  <c r="B11" i="4" l="1"/>
  <c r="B15" i="4" s="1"/>
  <c r="B21" i="4" s="1"/>
  <c r="B10" i="4"/>
  <c r="B14" i="4" s="1"/>
  <c r="B20" i="4" s="1"/>
  <c r="B9" i="4"/>
  <c r="B13" i="4" s="1"/>
  <c r="B19" i="4" s="1"/>
  <c r="J25" i="3" l="1"/>
  <c r="J26" i="3"/>
  <c r="J27" i="3"/>
  <c r="J28" i="3"/>
  <c r="J29" i="3"/>
  <c r="J30" i="3"/>
  <c r="J31" i="3"/>
  <c r="J32" i="3"/>
  <c r="J33" i="3"/>
  <c r="J34" i="3"/>
  <c r="J35" i="3"/>
  <c r="J36" i="3"/>
  <c r="J37" i="3"/>
  <c r="J38" i="3"/>
  <c r="J39" i="3"/>
  <c r="I9" i="3"/>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B3" i="3"/>
  <c r="I10" i="3" l="1"/>
  <c r="I13" i="3"/>
  <c r="I14" i="3"/>
  <c r="I15" i="3"/>
  <c r="I16" i="3"/>
  <c r="I17" i="3"/>
  <c r="I18" i="3"/>
  <c r="I19" i="3"/>
  <c r="I20" i="3"/>
  <c r="I21" i="3"/>
  <c r="I11" i="3"/>
  <c r="I12" i="3"/>
  <c r="I23" i="3"/>
</calcChain>
</file>

<file path=xl/sharedStrings.xml><?xml version="1.0" encoding="utf-8"?>
<sst xmlns="http://schemas.openxmlformats.org/spreadsheetml/2006/main" count="554" uniqueCount="373">
  <si>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</si>
  <si>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</si>
  <si>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</si>
  <si>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</si>
  <si>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</si>
  <si>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</si>
  <si>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</si>
  <si>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</si>
  <si>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</si>
  <si>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</si>
  <si>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</si>
  <si>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</si>
  <si>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</si>
  <si>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</si>
  <si>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</si>
  <si>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</si>
  <si>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</si>
  <si>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</si>
  <si>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</si>
  <si>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</si>
  <si>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</si>
  <si>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</si>
  <si>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</si>
  <si>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</si>
  <si>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</si>
  <si>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</si>
  <si>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</si>
  <si>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</si>
  <si>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</si>
  <si>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</si>
  <si>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</si>
  <si>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</si>
  <si>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</si>
  <si>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</si>
  <si>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</si>
  <si>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</si>
  <si>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</si>
  <si>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</si>
  <si>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</si>
  <si>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</si>
  <si>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</si>
  <si>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</si>
  <si>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</si>
  <si>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</si>
  <si>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</si>
  <si>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</si>
  <si>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</si>
  <si>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</si>
  <si>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</si>
  <si>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</si>
  <si>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</si>
  <si>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</si>
  <si>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</si>
  <si>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</si>
  <si>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</si>
  <si>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</si>
  <si>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</si>
  <si>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</si>
  <si>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</si>
  <si>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</si>
  <si>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</si>
  <si>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</si>
  <si>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</si>
  <si>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</si>
  <si>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</si>
  <si>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</si>
  <si>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</si>
  <si>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</si>
  <si>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</si>
  <si>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</si>
  <si>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</si>
  <si>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</si>
  <si>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</si>
  <si>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</si>
  <si>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</si>
  <si>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</si>
  <si>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</si>
  <si>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</si>
  <si>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</si>
  <si>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</si>
  <si>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</si>
  <si>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</si>
  <si>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</si>
  <si>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</si>
  <si>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</si>
  <si>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</si>
  <si>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</si>
  <si>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</si>
  <si>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</si>
  <si>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</si>
  <si>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</si>
  <si>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</si>
  <si>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</si>
  <si>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</si>
  <si>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</si>
  <si>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</si>
  <si>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</si>
  <si>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</si>
  <si>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</si>
  <si>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</si>
  <si>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</si>
  <si>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</si>
  <si>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</si>
  <si>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</si>
  <si>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</si>
  <si>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</si>
  <si>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</si>
  <si>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</si>
  <si>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</si>
  <si>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</si>
  <si>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</si>
  <si>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</si>
  <si>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</si>
  <si>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</si>
  <si>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</si>
  <si>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</si>
  <si>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</si>
  <si>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</si>
  <si>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</si>
  <si>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</si>
  <si>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</si>
  <si>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</si>
  <si>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</si>
  <si>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</si>
  <si>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</si>
  <si>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</si>
  <si>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</si>
  <si>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</si>
  <si>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</si>
  <si>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</si>
  <si>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</si>
  <si>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</si>
  <si>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</si>
  <si>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</si>
  <si>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</si>
  <si>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</si>
  <si>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</si>
  <si>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</si>
  <si>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</si>
  <si>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</si>
  <si>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</si>
  <si>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</si>
  <si>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</si>
  <si>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</si>
  <si>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</si>
  <si>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</si>
  <si>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</si>
  <si>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</si>
  <si>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</si>
  <si>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</si>
  <si>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</si>
  <si>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</si>
  <si>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</si>
  <si>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</si>
  <si>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</si>
  <si>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</si>
  <si>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</si>
  <si>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</si>
  <si>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</si>
  <si>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</si>
  <si>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</si>
  <si>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</si>
  <si>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</si>
  <si>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</si>
  <si>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</si>
  <si>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</si>
  <si>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</si>
  <si>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</si>
  <si>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</si>
  <si>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</si>
  <si>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</si>
  <si>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</si>
  <si>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</si>
  <si>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</si>
  <si>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</si>
  <si>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</si>
  <si>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</si>
  <si>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</si>
  <si>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</si>
  <si>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</si>
  <si>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</si>
  <si>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</si>
  <si>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</si>
  <si>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</si>
  <si>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</si>
  <si>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</si>
  <si>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</si>
  <si>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</si>
  <si>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</si>
  <si>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</si>
  <si>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</si>
  <si>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</si>
  <si>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</si>
  <si>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</si>
  <si>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</si>
  <si>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</si>
  <si>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</si>
  <si>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</si>
  <si>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</si>
  <si>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</si>
  <si>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</si>
  <si>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</si>
  <si>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</si>
  <si>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</si>
  <si>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</si>
  <si>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</si>
  <si>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</si>
  <si>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</si>
  <si>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</si>
  <si>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</si>
  <si>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</si>
  <si>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</si>
  <si>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</si>
  <si>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</si>
  <si>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</si>
  <si>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</si>
  <si>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</si>
  <si>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</si>
  <si>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</si>
  <si>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</si>
  <si>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</si>
  <si>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</si>
  <si>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</si>
  <si>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</si>
  <si>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</si>
  <si>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</si>
  <si>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</si>
  <si>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</si>
  <si>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</si>
  <si>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</si>
  <si>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</si>
  <si>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</si>
  <si>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</si>
  <si>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</si>
  <si>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</si>
  <si>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</si>
  <si>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</si>
  <si>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</si>
  <si>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</si>
  <si>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</si>
  <si>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</si>
  <si>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</si>
  <si>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</si>
  <si>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</si>
  <si>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</si>
  <si>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</si>
  <si>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</si>
  <si>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</si>
  <si>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</si>
  <si>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</si>
  <si>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</si>
  <si>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</si>
  <si>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</si>
  <si>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</si>
  <si>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</si>
  <si>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</si>
  <si>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</si>
  <si>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</si>
  <si>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</si>
  <si>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</si>
  <si>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</si>
  <si>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</si>
  <si>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</si>
  <si>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</si>
  <si>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</si>
  <si>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</si>
  <si>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</si>
  <si>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</si>
  <si>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</si>
  <si>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</si>
  <si>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</si>
  <si>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</si>
  <si>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</si>
  <si>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</si>
  <si>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</si>
  <si>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</si>
  <si>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</si>
  <si>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</si>
  <si>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</si>
  <si>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</si>
  <si>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</si>
  <si>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</si>
  <si>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</si>
  <si>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</si>
  <si>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</si>
  <si>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</si>
  <si>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</si>
  <si>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</si>
  <si>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</si>
  <si>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</si>
  <si>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</si>
  <si>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</si>
  <si>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</si>
  <si>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</si>
  <si>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</si>
  <si>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</si>
  <si>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</si>
  <si>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</si>
  <si>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</si>
  <si>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</si>
  <si>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</si>
  <si>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</si>
  <si>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</si>
  <si>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</si>
  <si>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</si>
  <si>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</si>
  <si>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</si>
  <si>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</si>
  <si>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</si>
  <si>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</si>
  <si>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</si>
  <si>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</si>
  <si>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</si>
  <si>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</si>
  <si>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</si>
  <si>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</si>
  <si>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</si>
  <si>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</si>
  <si>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</si>
  <si>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</si>
  <si>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</si>
  <si>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</si>
  <si>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</si>
  <si>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</si>
  <si>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</si>
  <si>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</si>
  <si>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</si>
  <si>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</si>
  <si>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</si>
  <si>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</si>
  <si>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Town of Addison</t>
  </si>
  <si>
    <t>https://www.addisontx.gov/Home</t>
  </si>
  <si>
    <t>972-450-7082</t>
  </si>
  <si>
    <t>bnguyen@addisontx.gov</t>
  </si>
  <si>
    <t>Benjamin Nguyen</t>
  </si>
  <si>
    <t>Senior Treasury Analyst</t>
  </si>
  <si>
    <t>5350 Belt Line Road</t>
  </si>
  <si>
    <t>Dallas</t>
  </si>
  <si>
    <t>PO Box 9010</t>
  </si>
  <si>
    <t>Addison</t>
  </si>
  <si>
    <t>GO Bonds, Tax Exempt Series 2014</t>
  </si>
  <si>
    <t>GO Refunding Bonds, Series 2016</t>
  </si>
  <si>
    <t>GO Bonds, Series 2020</t>
  </si>
  <si>
    <t>GO Refunding Bonds, Taxable Series 2020</t>
  </si>
  <si>
    <t>GO Bonds, Series 2021</t>
  </si>
  <si>
    <t>GO Refunding Bonds, Taxable Series 2021</t>
  </si>
  <si>
    <t>GO Refunding Bonds, Series 2022</t>
  </si>
  <si>
    <t>GO Bonds, Series 2022</t>
  </si>
  <si>
    <t>GO Bonds, Series 2023</t>
  </si>
  <si>
    <t>Comb Tax and Revenue CO, Series 2014</t>
  </si>
  <si>
    <t>Comb Tax and Revenue CO, Series 2018</t>
  </si>
  <si>
    <t>Comb Tax and Revenue CO, Series 2019</t>
  </si>
  <si>
    <t>Comb Tax and Revenue CO, Series 2022</t>
  </si>
  <si>
    <t xml:space="preserve">Comb Tax and Revenue CO, Series 2023 </t>
  </si>
  <si>
    <t>The bonds will be used to provide funds for: (i) engineering, constructing, reconstructing, improving, repairing, developing, extending and expanding streets, thoroughfares, bridges, interchanges, intersections, grade separations, sidewalks and other public ways of the Town, including related streetscape improvements, public utility improvements, storm drainage facilities and improvements, signalization and other traffic controls, street lighting, and the acquisition of land therefor; relocating utilities currently located in or adjacent to the Belt Line Road right-of-way and acquiring, constructing, and developing Belt Line Road roadway and streetscape improvements and the acquisition of land therefor; and (iii) for the payment of the costs of issuing the Tax-Exempt Bonds.</t>
  </si>
  <si>
    <t>The bonds will be used to refund a portion of the Town’s outstanding debt (the 2008 CO's) for debt service savings, and to pay the costs associated with the issuance of the bonds.</t>
  </si>
  <si>
    <t>Proceeds from the sale of the Bonds will be used for (i) constructing and improving Keller Springs Road and Airport Parkway, including sidewalks, bridges, landscaping, streetlighting, right-of-way protection, and related storm drainage improvements; and acquiring rights-of-way in connection therewith, (ii) acquiring, developing, renovating and improving parks, park facilities, recreation facilities, including the Addison Athletic Club, and open spaces for park and recreation purposes in and for the Town, including the acquisition of land therefor, (iii) renovating, repairing, improving, and equipping existing Town  service, public safety, conference and administrative facilities, including repair, replacement, and improvement of roofs, mechanical, electrical, plumbing, air conditioning, heating and ventilation equipment and systems, façade improvements, and improvements required by the Americans with Disabilities Act and other applicable laws, (iv) improving, acquiring and equipping advanced traffic control systems and facilities and (v) paying of the costs of issuance of the Bonds.</t>
  </si>
  <si>
    <t>Proceeds from the sale of the Taxable Bonds will be used (i) to refund certain outstanding ad valorem tax obligations of the Town as described in Schedule I – Schedule of Refunded Obligations (the "Refunded Obligations") for debt service savings and (ii) for payment of with the costs of issuance of the Taxable Bonds.</t>
  </si>
  <si>
    <t>Proceeds from the sale of the Bonds will be used for (i) engineering, constructing, reconstructing, improving, repairing, developing, extending and expanding streets,  thoroughfares, bridges, interchanges, intersections, grade separations, sidewalks and other public ways of the Town, including related streetscape improvements, public utility improvements, storm drainage facilities and improvements, signalization and other traffic controls, street lighting, and the acquisition of land therefor, (ii) acquiring, developing, renovating and improving parks, park facilities, recreation facilities, including the Addison Athletic Club, and open spaces for park and recreation purposes in and for the Town, including the acquisition of land therefor, (iii) renovating, repairing, improving, and equipping existing Town service, public safety, conference and administrative facilities, including repair, replacement, and improvement of roofs, mechanical, electrical, plumbing, air conditioning, heating and ventilation equipment and systems, façade improvements, and improvements required by the Americans with Disabilities Act and other applicable laws, and (iv) paying of the costs of issuance of the Bonds.</t>
  </si>
  <si>
    <t>Proceeds from the sale of the Taxable Bonds will be used (i) to refund certain outstanding ad valorem tax obligations of the Town as described in Schedule I – Schedule of Refunded Obligations (the "Refunded Obligations") for debt service savings and (ii) for payment of the costs of issuance of the Taxable Bonds. (GO Bonds, Tax-Exempt Series 2013, GO Bonds, Series 2013A (AMT), Combination Tax and Revenue Certificates of Obligation, Series 2013)</t>
  </si>
  <si>
    <t>Proceeds from the sale of the Bonds will be used (i) to refund certain outstanding ad valorem tax obligations of the Town as described in Schedule I – Schedule of Refunded Obligations (the “Refunded Obligations”) for debt service savings, and (ii) to pay the costs of issuance of the Bonds.  (Combination Tax and Revenue Certificates of Obligation, Series 2012)</t>
  </si>
  <si>
    <t>Proceeds from the sale of the Bonds will be used for the purpose of (i) engineering, constructing, reconstructing, improving, repairing, developing, extending and expanding streets, thoroughfares, bridges, interchanges, intersections, grade separations, sidewalks and other public ways of the Town, including related streetscape improvements, public utility improvements, storm drainage facilities and improvements, signalization and other traffic controls, street lighting, and the acquisition of land therefor, (ii) acquiring, developing, renovating and improving parks, park facilities, recreation facilities, including the Addison Athletic Club, and open spaces for park and recreation purposes in and for the Town, including the acquisition of land therefor; (iii) renovating, repairing, improving, and equipping existing Town service, public safety, conference and administrative facilities, including repair, replacement, and improvement of roofs, mechanical, electrical, plumbing, air conditioning, heating and ventilation equipment and systems, façade improvements, and improvements required by the Americans with Disabilities Act and other applicable laws and (iv) paying the costs of issuing the Bonds.</t>
  </si>
  <si>
    <t>Proceeds from the sale of the Bonds will be used for the purpose of (i) designing, developing, constructing and improving Quorum Drive from the DART Rail line to Dallas North Tollway and Montfort Drive from Beltline Road to the Addison city limits, including sidewalks, bridges, landscaping, streetlighting, right-of-way protection and related storm drainage improvements; and acquiring rights-of-way in connection therewith and (ii) paying the costs of issuing the Bonds.</t>
  </si>
  <si>
    <t>The Certificates will be used for (i) designing, constructing, installing, acquiring and equipping additions, extensions and improvements to the Town’s water and wastewater system, and the acquisition of land and interests in land for such projects, (the "Project") and (ii) paying professional services of attorneys, financial advisors and other professionals in connection with the Project and the issuance of the Certificates.</t>
  </si>
  <si>
    <t>Proceeds from the sale of the Certificates will be used for (i) designing, constructing, installing, acquiring and equipping additions, extensions and improvements to the Town's water and wastewater system, and the acquisition of land and interests in land for such projects, (ii) designing, acquiring, improving, constructing and renovating facilities and infrastructure at the Addison Municipal Airport related to constructing and equipping a new customs and airport administration facility, and (iii) to pay for professional services of attorneys, financial advisors and other professionals in connection with the Project and the issuance of the Certificates.</t>
  </si>
  <si>
    <t>Proceeds from the sale of the Certificates will be used for (i) engineering, constructing, reconstructing, improving, repairing, developing, extending and expanding streets, thoroughfares, bridges, interchanges, intersections, grade separations, sidewalks and other public ways of the Town, including related streetscape improvements, public utility improvements, storm drainage facilities and improvements, signalization and other traffic controls, street lighting, and the acquisition of land therefor, (ii) improvements to a groundwater well to supply water to the Town’s Vitruvian Park, ((i) and (i) together, the “Project”); and (iii) to pay for professional services of attorneys, financial advisors and other professionals in connection with the Project and the issuance of the Certificates.</t>
  </si>
  <si>
    <t>Proceeds of the Certificates are expected to be used for the purpose of (i) designing, engineering, developing, constructing, improving and repairing, extending and expanding streets, thoroughfares and bridges, including streetscaping, related storm drainage improvements, signalization and other traffic controls, sidewalks, street lights and the acquisition of any right of way therefor; (ii) designing, developing, constructing, and improving Town water and sewer system improvements and facilities; and (vi) professional services incurred in connection with items (i) and (ii), and to pay the costs incurred in connection with the issuance of the Certificates.</t>
  </si>
  <si>
    <t>Proceeds of the Certificates are expected to be used for the purpose of (i) designing, engineering, developing, constructing, improving and repairing, extending and expanding streets, thoroughfares and bridges, including streetscaping, related storm drainage improvements, signalization and other traffic controls, sidewalks, street lights and the acquisition of any right of way therefor, including roadway improvements at the City’s airport; (ii) professional services incurred in connection with item (ii) and to pay the costs incurred in connection with the issuance of the Certificates.</t>
  </si>
  <si>
    <t>Comb Tax and Revenue CO, Series 2024</t>
  </si>
  <si>
    <t>Proceeds of the Certificates are expected to be used for the purpose of (i) designing, engineering, developing, constructing, improving and repairing, extending and expanding streets, thoroughfares and bridges, including streetscaping, related storm drainage improvements, signalization and other traffic controls, sidewalks, street lights and the acquisition of any right of way therefor, (ii) designing, engineering, developing, constructing, improving and repairing, Town park facilities and improvement, (iii) designing, engineering, developing, constructing, improving and repairing, extending and expanding Town water and waste water facilities and improvements, (iv) designing, engineering, developing and constructing public safety facilities, including a public safety communications facility and dispatch center, including the acquisition of land therefor (v) designing, engineering, developing, constructing, improving and repairing, extending and expanding Town drainage improvements and facilities, (vi) firefighting vehicles and equipment; (vii) professional services incurred in connection with items (i) – (vi) and to pay the costs incurred in connection with the issuance of the Certificates.</t>
  </si>
  <si>
    <t>NCTCOG 2025 Estimate</t>
  </si>
  <si>
    <t>State Infrastructure Bank (SIB) Loan</t>
  </si>
  <si>
    <t>The Town applied for a loan from the State Infrastructure Bank to finance the reconstruction of Keller Springs Road, Quorum Drive, and Montfort Drive.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</si>
</sst>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99">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A15" sqref="A15"/>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15</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331</v>
      </c>
    </row>
    <row r="11" spans="1:2" x14ac:dyDescent="0.25">
      <c r="A11" s="9" t="s">
        <v>240</v>
      </c>
      <c r="B11" s="40" t="s">
        <v>332</v>
      </c>
    </row>
    <row r="12" spans="1:2" x14ac:dyDescent="0.25">
      <c r="A12" s="9" t="s">
        <v>214</v>
      </c>
      <c r="B12" s="37" t="s">
        <v>333</v>
      </c>
    </row>
    <row r="13" spans="1:2" x14ac:dyDescent="0.25">
      <c r="A13" s="32" t="s">
        <v>241</v>
      </c>
      <c r="B13" s="37" t="s">
        <v>12</v>
      </c>
    </row>
    <row r="14" spans="1:2" s="72" customFormat="1" ht="31.9" customHeight="1" x14ac:dyDescent="0.25">
      <c r="A14" s="70" t="s">
        <v>3</v>
      </c>
      <c r="B14" s="71"/>
    </row>
    <row r="15" spans="1:2" x14ac:dyDescent="0.25">
      <c r="A15" s="12" t="s">
        <v>242</v>
      </c>
      <c r="B15" s="37" t="s">
        <v>334</v>
      </c>
    </row>
    <row r="16" spans="1:2" x14ac:dyDescent="0.25">
      <c r="A16" s="12" t="s">
        <v>243</v>
      </c>
      <c r="B16" s="37" t="s">
        <v>335</v>
      </c>
    </row>
    <row r="17" spans="1:2" x14ac:dyDescent="0.25">
      <c r="A17" s="12" t="s">
        <v>244</v>
      </c>
      <c r="B17" s="40" t="s">
        <v>332</v>
      </c>
    </row>
    <row r="18" spans="1:2" x14ac:dyDescent="0.25">
      <c r="A18" s="12" t="s">
        <v>4</v>
      </c>
      <c r="B18" s="37" t="s">
        <v>333</v>
      </c>
    </row>
    <row r="19" spans="1:2" x14ac:dyDescent="0.25">
      <c r="A19" s="12" t="s">
        <v>245</v>
      </c>
      <c r="B19" s="37" t="s">
        <v>336</v>
      </c>
    </row>
    <row r="20" spans="1:2" x14ac:dyDescent="0.25">
      <c r="A20" s="12" t="s">
        <v>5</v>
      </c>
      <c r="B20" s="37"/>
    </row>
    <row r="21" spans="1:2" x14ac:dyDescent="0.25">
      <c r="A21" s="12" t="s">
        <v>246</v>
      </c>
      <c r="B21" s="37" t="s">
        <v>337</v>
      </c>
    </row>
    <row r="22" spans="1:2" x14ac:dyDescent="0.25">
      <c r="A22" s="12" t="s">
        <v>247</v>
      </c>
      <c r="B22" s="41">
        <v>75254</v>
      </c>
    </row>
    <row r="23" spans="1:2" x14ac:dyDescent="0.25">
      <c r="A23" s="12" t="s">
        <v>248</v>
      </c>
      <c r="B23" s="37" t="s">
        <v>337</v>
      </c>
    </row>
    <row r="24" spans="1:2" x14ac:dyDescent="0.25">
      <c r="A24" s="12" t="s">
        <v>278</v>
      </c>
      <c r="B24" s="37" t="s">
        <v>13</v>
      </c>
    </row>
    <row r="25" spans="1:2" x14ac:dyDescent="0.25">
      <c r="A25" s="12" t="s">
        <v>6</v>
      </c>
      <c r="B25" s="37" t="s">
        <v>338</v>
      </c>
    </row>
    <row r="26" spans="1:2" x14ac:dyDescent="0.25">
      <c r="A26" s="12" t="s">
        <v>7</v>
      </c>
      <c r="B26" s="37"/>
    </row>
    <row r="27" spans="1:2" x14ac:dyDescent="0.25">
      <c r="A27" s="12" t="s">
        <v>8</v>
      </c>
      <c r="B27" s="37" t="s">
        <v>339</v>
      </c>
    </row>
    <row r="28" spans="1:2" x14ac:dyDescent="0.25">
      <c r="A28" s="12" t="s">
        <v>9</v>
      </c>
      <c r="B28" s="37">
        <v>75001</v>
      </c>
    </row>
    <row r="29" spans="1:2" x14ac:dyDescent="0.25">
      <c r="A29" s="12" t="s">
        <v>10</v>
      </c>
      <c r="B29" s="37" t="s">
        <v>337</v>
      </c>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4">
      <formula>$B$5="Other"</formula>
    </cfRule>
    <cfRule type="expression" dxfId="7" priority="5">
      <formula>$B$5="(select)"</formula>
    </cfRule>
  </conditionalFormatting>
  <conditionalFormatting sqref="B9">
    <cfRule type="expression" dxfId="6" priority="2">
      <formula>$B$8=""</formula>
    </cfRule>
    <cfRule type="cellIs" dxfId="5" priority="3" operator="greaterThan">
      <formula>TODAY()</formula>
    </cfRule>
  </conditionalFormatting>
  <conditionalFormatting sqref="B25:B29">
    <cfRule type="expression" dxfId="4" priority="1">
      <formula>$B$25="Yes"</formula>
    </cfRule>
  </conditionalFormatting>
  <dataValidations xWindow="355" yWindow="483" count="14">
    <dataValidation allowBlank="1" showInputMessage="1" showErrorMessage="1" prompt="if selected other in the above field, enter subdivision type here" sqref="B6" xr:uid="{5A3ABF39-A4E6-461A-B93D-E7FF6F9084E5}"/>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tabSelected="1" topLeftCell="A7" zoomScale="85" zoomScaleNormal="85" workbookViewId="0">
      <selection activeCell="D11" sqref="D11"/>
    </sheetView>
  </sheetViews>
  <sheetFormatPr defaultColWidth="0" defaultRowHeight="15.75" zeroHeight="1" x14ac:dyDescent="0.25"/>
  <cols>
    <col min="1" max="1" width="43.285156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128"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Town of Addison</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113.25" customHeight="1" x14ac:dyDescent="0.25">
      <c r="A9" s="42" t="s">
        <v>340</v>
      </c>
      <c r="B9" s="43"/>
      <c r="C9" s="44">
        <v>12000000</v>
      </c>
      <c r="D9" s="44">
        <v>6900000</v>
      </c>
      <c r="E9" s="45">
        <v>8074237.5300000003</v>
      </c>
      <c r="F9" s="46">
        <v>48990</v>
      </c>
      <c r="G9" s="43" t="s">
        <v>12</v>
      </c>
      <c r="H9" s="45">
        <v>12000000</v>
      </c>
      <c r="I9" s="45">
        <f t="shared" ref="I9:I21" si="0">H9-J9</f>
        <v>12000000</v>
      </c>
      <c r="J9" s="45">
        <v>0</v>
      </c>
      <c r="K9" s="43" t="s">
        <v>354</v>
      </c>
      <c r="L9" s="43" t="s">
        <v>12</v>
      </c>
      <c r="M9" s="42" t="s">
        <v>41</v>
      </c>
      <c r="N9" s="42" t="s">
        <v>40</v>
      </c>
      <c r="O9" s="43" t="s">
        <v>11</v>
      </c>
      <c r="P9" s="43" t="s">
        <v>11</v>
      </c>
      <c r="Q9" s="43"/>
      <c r="R9" s="42"/>
      <c r="S9" s="42"/>
    </row>
    <row r="10" spans="1:19" s="3" customFormat="1" ht="31.5" x14ac:dyDescent="0.25">
      <c r="A10" s="42" t="s">
        <v>341</v>
      </c>
      <c r="B10" s="42"/>
      <c r="C10" s="44">
        <v>23560000</v>
      </c>
      <c r="D10" s="44">
        <v>13555000</v>
      </c>
      <c r="E10" s="45">
        <v>16264125</v>
      </c>
      <c r="F10" s="46">
        <v>48625</v>
      </c>
      <c r="G10" s="43" t="s">
        <v>12</v>
      </c>
      <c r="H10" s="45">
        <v>28867546.100000001</v>
      </c>
      <c r="I10" s="45">
        <f t="shared" si="0"/>
        <v>28867546.100000001</v>
      </c>
      <c r="J10" s="45">
        <v>0</v>
      </c>
      <c r="K10" s="43" t="s">
        <v>355</v>
      </c>
      <c r="L10" s="43" t="s">
        <v>12</v>
      </c>
      <c r="M10" s="42" t="s">
        <v>41</v>
      </c>
      <c r="N10" s="42" t="s">
        <v>40</v>
      </c>
      <c r="O10" s="43"/>
      <c r="P10" s="43"/>
      <c r="Q10" s="43"/>
      <c r="R10" s="42"/>
      <c r="S10" s="42"/>
    </row>
    <row r="11" spans="1:19" s="3" customFormat="1" ht="146.25" customHeight="1" x14ac:dyDescent="0.25">
      <c r="A11" s="42" t="s">
        <v>342</v>
      </c>
      <c r="B11" s="42"/>
      <c r="C11" s="44">
        <v>13635000</v>
      </c>
      <c r="D11" s="44">
        <v>10920000</v>
      </c>
      <c r="E11" s="45">
        <v>12930050</v>
      </c>
      <c r="F11" s="46">
        <v>51181</v>
      </c>
      <c r="G11" s="43" t="s">
        <v>12</v>
      </c>
      <c r="H11" s="45">
        <v>15135000</v>
      </c>
      <c r="I11" s="45">
        <f t="shared" si="0"/>
        <v>5710459.3000000007</v>
      </c>
      <c r="J11" s="45">
        <v>9424540.6999999993</v>
      </c>
      <c r="K11" s="43" t="s">
        <v>356</v>
      </c>
      <c r="L11" s="43" t="s">
        <v>12</v>
      </c>
      <c r="M11" s="42" t="s">
        <v>39</v>
      </c>
      <c r="N11" s="42" t="s">
        <v>40</v>
      </c>
      <c r="O11" s="43"/>
      <c r="P11" s="43"/>
      <c r="Q11" s="43"/>
      <c r="R11" s="42"/>
      <c r="S11" s="42"/>
    </row>
    <row r="12" spans="1:19" s="3" customFormat="1" ht="47.25" x14ac:dyDescent="0.25">
      <c r="A12" s="42" t="s">
        <v>343</v>
      </c>
      <c r="B12" s="42"/>
      <c r="C12" s="44">
        <v>13205000</v>
      </c>
      <c r="D12" s="44">
        <v>9025000</v>
      </c>
      <c r="E12" s="45">
        <v>9424945</v>
      </c>
      <c r="F12" s="46">
        <v>48259</v>
      </c>
      <c r="G12" s="43" t="s">
        <v>12</v>
      </c>
      <c r="H12" s="45">
        <v>13202199.18</v>
      </c>
      <c r="I12" s="45">
        <f t="shared" si="0"/>
        <v>13202199.18</v>
      </c>
      <c r="J12" s="45">
        <v>0</v>
      </c>
      <c r="K12" s="43" t="s">
        <v>357</v>
      </c>
      <c r="L12" s="43" t="s">
        <v>12</v>
      </c>
      <c r="M12" s="42" t="s">
        <v>39</v>
      </c>
      <c r="N12" s="42" t="s">
        <v>40</v>
      </c>
      <c r="O12" s="43"/>
      <c r="P12" s="43"/>
      <c r="Q12" s="43"/>
      <c r="R12" s="42"/>
      <c r="S12" s="42"/>
    </row>
    <row r="13" spans="1:19" s="3" customFormat="1" ht="162" customHeight="1" x14ac:dyDescent="0.25">
      <c r="A13" s="42" t="s">
        <v>344</v>
      </c>
      <c r="B13" s="42"/>
      <c r="C13" s="44">
        <v>14850000</v>
      </c>
      <c r="D13" s="44">
        <v>12675000</v>
      </c>
      <c r="E13" s="45">
        <v>15373441.390000001</v>
      </c>
      <c r="F13" s="46">
        <v>51547</v>
      </c>
      <c r="G13" s="43" t="s">
        <v>12</v>
      </c>
      <c r="H13" s="45">
        <v>16095000</v>
      </c>
      <c r="I13" s="45">
        <f t="shared" si="0"/>
        <v>15692906.779999999</v>
      </c>
      <c r="J13" s="45">
        <v>402093.22</v>
      </c>
      <c r="K13" s="43" t="s">
        <v>358</v>
      </c>
      <c r="L13" s="43" t="s">
        <v>12</v>
      </c>
      <c r="M13" s="42" t="s">
        <v>39</v>
      </c>
      <c r="N13" s="42" t="s">
        <v>40</v>
      </c>
      <c r="O13" s="43"/>
      <c r="P13" s="43"/>
      <c r="Q13" s="43"/>
      <c r="R13" s="42"/>
      <c r="S13" s="42"/>
    </row>
    <row r="14" spans="1:19" s="3" customFormat="1" ht="63" x14ac:dyDescent="0.25">
      <c r="A14" s="42" t="s">
        <v>345</v>
      </c>
      <c r="B14" s="42"/>
      <c r="C14" s="44">
        <v>10960000</v>
      </c>
      <c r="D14" s="44">
        <v>8555000</v>
      </c>
      <c r="E14" s="45">
        <v>9099980</v>
      </c>
      <c r="F14" s="46">
        <v>48625</v>
      </c>
      <c r="G14" s="43" t="s">
        <v>12</v>
      </c>
      <c r="H14" s="45">
        <v>10944847.689999999</v>
      </c>
      <c r="I14" s="45">
        <f t="shared" si="0"/>
        <v>10944847.689999999</v>
      </c>
      <c r="J14" s="45">
        <v>0</v>
      </c>
      <c r="K14" s="43" t="s">
        <v>359</v>
      </c>
      <c r="L14" s="43" t="s">
        <v>12</v>
      </c>
      <c r="M14" s="42" t="s">
        <v>39</v>
      </c>
      <c r="N14" s="42" t="s">
        <v>40</v>
      </c>
      <c r="O14" s="43"/>
      <c r="P14" s="43"/>
      <c r="Q14" s="43"/>
      <c r="R14" s="42"/>
      <c r="S14" s="42"/>
    </row>
    <row r="15" spans="1:19" s="3" customFormat="1" ht="47.25" x14ac:dyDescent="0.25">
      <c r="A15" s="42" t="s">
        <v>346</v>
      </c>
      <c r="B15" s="42"/>
      <c r="C15" s="44">
        <v>8670000</v>
      </c>
      <c r="D15" s="44">
        <v>6400000</v>
      </c>
      <c r="E15" s="45">
        <v>7537000</v>
      </c>
      <c r="F15" s="46">
        <v>50086</v>
      </c>
      <c r="G15" s="43" t="s">
        <v>12</v>
      </c>
      <c r="H15" s="45">
        <v>9591145</v>
      </c>
      <c r="I15" s="45">
        <f t="shared" si="0"/>
        <v>9591145</v>
      </c>
      <c r="J15" s="45">
        <v>0</v>
      </c>
      <c r="K15" s="43" t="s">
        <v>360</v>
      </c>
      <c r="L15" s="43" t="s">
        <v>12</v>
      </c>
      <c r="M15" s="42" t="s">
        <v>39</v>
      </c>
      <c r="N15" s="42" t="s">
        <v>40</v>
      </c>
      <c r="O15" s="43"/>
      <c r="P15" s="43"/>
      <c r="Q15" s="43"/>
      <c r="R15" s="42"/>
      <c r="S15" s="42"/>
    </row>
    <row r="16" spans="1:19" s="3" customFormat="1" ht="159" customHeight="1" x14ac:dyDescent="0.25">
      <c r="A16" s="42" t="s">
        <v>347</v>
      </c>
      <c r="B16" s="42"/>
      <c r="C16" s="44">
        <v>10140000</v>
      </c>
      <c r="D16" s="44">
        <v>9065000</v>
      </c>
      <c r="E16" s="45">
        <v>12364522.02</v>
      </c>
      <c r="F16" s="46">
        <v>51912</v>
      </c>
      <c r="G16" s="43" t="s">
        <v>12</v>
      </c>
      <c r="H16" s="45">
        <v>10518000</v>
      </c>
      <c r="I16" s="45">
        <f t="shared" si="0"/>
        <v>8684224.5399999991</v>
      </c>
      <c r="J16" s="45">
        <v>1833775.46</v>
      </c>
      <c r="K16" s="43" t="s">
        <v>361</v>
      </c>
      <c r="L16" s="43" t="s">
        <v>12</v>
      </c>
      <c r="M16" s="42" t="s">
        <v>39</v>
      </c>
      <c r="N16" s="42" t="s">
        <v>40</v>
      </c>
      <c r="O16" s="43"/>
      <c r="P16" s="43"/>
      <c r="Q16" s="43"/>
      <c r="R16" s="42"/>
      <c r="S16" s="42"/>
    </row>
    <row r="17" spans="1:19" s="3" customFormat="1" ht="63" x14ac:dyDescent="0.25">
      <c r="A17" s="42" t="s">
        <v>348</v>
      </c>
      <c r="B17" s="42"/>
      <c r="C17" s="44">
        <v>4865000</v>
      </c>
      <c r="D17" s="44">
        <v>4550000</v>
      </c>
      <c r="E17" s="45">
        <v>6492700</v>
      </c>
      <c r="F17" s="46">
        <v>52277</v>
      </c>
      <c r="G17" s="43" t="s">
        <v>12</v>
      </c>
      <c r="H17" s="45">
        <v>5000000</v>
      </c>
      <c r="I17" s="45">
        <f t="shared" si="0"/>
        <v>1580140.77</v>
      </c>
      <c r="J17" s="45">
        <v>3419859.23</v>
      </c>
      <c r="K17" s="43" t="s">
        <v>362</v>
      </c>
      <c r="L17" s="43" t="s">
        <v>12</v>
      </c>
      <c r="M17" s="42" t="s">
        <v>39</v>
      </c>
      <c r="N17" s="42" t="s">
        <v>40</v>
      </c>
      <c r="O17" s="43"/>
      <c r="P17" s="43"/>
      <c r="Q17" s="43"/>
      <c r="R17" s="42"/>
      <c r="S17" s="42"/>
    </row>
    <row r="18" spans="1:19" s="3" customFormat="1" ht="62.25" customHeight="1" x14ac:dyDescent="0.25">
      <c r="A18" s="42" t="s">
        <v>349</v>
      </c>
      <c r="B18" s="42"/>
      <c r="C18" s="44">
        <v>7565000</v>
      </c>
      <c r="D18" s="44">
        <v>4230000</v>
      </c>
      <c r="E18" s="45">
        <v>4990068.79</v>
      </c>
      <c r="F18" s="46">
        <v>48990</v>
      </c>
      <c r="G18" s="43" t="s">
        <v>12</v>
      </c>
      <c r="H18" s="45">
        <v>7565000</v>
      </c>
      <c r="I18" s="45">
        <f t="shared" si="0"/>
        <v>7565000</v>
      </c>
      <c r="J18" s="45">
        <v>0</v>
      </c>
      <c r="K18" s="43" t="s">
        <v>363</v>
      </c>
      <c r="L18" s="43" t="s">
        <v>12</v>
      </c>
      <c r="M18" s="42" t="s">
        <v>41</v>
      </c>
      <c r="N18" s="42" t="s">
        <v>40</v>
      </c>
      <c r="O18" s="43"/>
      <c r="P18" s="43"/>
      <c r="Q18" s="43"/>
      <c r="R18" s="42"/>
      <c r="S18" s="42"/>
    </row>
    <row r="19" spans="1:19" s="3" customFormat="1" ht="78.75" x14ac:dyDescent="0.25">
      <c r="A19" s="42" t="s">
        <v>350</v>
      </c>
      <c r="B19" s="42"/>
      <c r="C19" s="44">
        <v>13115000</v>
      </c>
      <c r="D19" s="44">
        <v>10360000</v>
      </c>
      <c r="E19" s="45">
        <v>13228437.51</v>
      </c>
      <c r="F19" s="46">
        <v>50816</v>
      </c>
      <c r="G19" s="43" t="s">
        <v>12</v>
      </c>
      <c r="H19" s="45">
        <v>13500000</v>
      </c>
      <c r="I19" s="45">
        <f t="shared" si="0"/>
        <v>13017329.460000001</v>
      </c>
      <c r="J19" s="45">
        <v>482670.54</v>
      </c>
      <c r="K19" s="43" t="s">
        <v>364</v>
      </c>
      <c r="L19" s="43" t="s">
        <v>12</v>
      </c>
      <c r="M19" s="42" t="s">
        <v>39</v>
      </c>
      <c r="N19" s="42" t="s">
        <v>40</v>
      </c>
      <c r="O19" s="43"/>
      <c r="P19" s="43"/>
      <c r="Q19" s="43"/>
      <c r="R19" s="42"/>
      <c r="S19" s="42"/>
    </row>
    <row r="20" spans="1:19" s="3" customFormat="1" ht="94.5" x14ac:dyDescent="0.25">
      <c r="A20" s="42" t="s">
        <v>351</v>
      </c>
      <c r="B20" s="42"/>
      <c r="C20" s="44">
        <v>16900000</v>
      </c>
      <c r="D20" s="44">
        <v>12895000</v>
      </c>
      <c r="E20" s="45">
        <v>15794425</v>
      </c>
      <c r="F20" s="46">
        <v>50816</v>
      </c>
      <c r="G20" s="43" t="s">
        <v>12</v>
      </c>
      <c r="H20" s="45">
        <v>18000000</v>
      </c>
      <c r="I20" s="45">
        <f t="shared" si="0"/>
        <v>17554594.920000002</v>
      </c>
      <c r="J20" s="45">
        <v>445405.08</v>
      </c>
      <c r="K20" s="43" t="s">
        <v>365</v>
      </c>
      <c r="L20" s="43" t="s">
        <v>12</v>
      </c>
      <c r="M20" s="42" t="s">
        <v>39</v>
      </c>
      <c r="N20" s="42" t="s">
        <v>40</v>
      </c>
      <c r="O20" s="43"/>
      <c r="P20" s="43"/>
      <c r="Q20" s="43"/>
      <c r="R20" s="42"/>
      <c r="S20" s="42"/>
    </row>
    <row r="21" spans="1:19" s="3" customFormat="1" ht="95.25" customHeight="1" x14ac:dyDescent="0.25">
      <c r="A21" s="42" t="s">
        <v>352</v>
      </c>
      <c r="B21" s="42"/>
      <c r="C21" s="44">
        <v>12495000</v>
      </c>
      <c r="D21" s="44">
        <v>11225000</v>
      </c>
      <c r="E21" s="45">
        <v>15284259.48</v>
      </c>
      <c r="F21" s="46">
        <v>51912</v>
      </c>
      <c r="G21" s="43" t="s">
        <v>12</v>
      </c>
      <c r="H21" s="45">
        <v>13000000</v>
      </c>
      <c r="I21" s="45">
        <f t="shared" si="0"/>
        <v>6417997.3200000003</v>
      </c>
      <c r="J21" s="45">
        <v>6582002.6799999997</v>
      </c>
      <c r="K21" s="43" t="s">
        <v>366</v>
      </c>
      <c r="L21" s="43" t="s">
        <v>12</v>
      </c>
      <c r="M21" s="42" t="s">
        <v>39</v>
      </c>
      <c r="N21" s="42" t="s">
        <v>40</v>
      </c>
      <c r="O21" s="43"/>
      <c r="P21" s="43"/>
      <c r="Q21" s="43"/>
      <c r="R21" s="42"/>
      <c r="S21" s="42"/>
    </row>
    <row r="22" spans="1:19" s="3" customFormat="1" ht="78.75" x14ac:dyDescent="0.25">
      <c r="A22" s="42" t="s">
        <v>353</v>
      </c>
      <c r="B22" s="42"/>
      <c r="C22" s="44">
        <v>4355000</v>
      </c>
      <c r="D22" s="44">
        <v>4070000</v>
      </c>
      <c r="E22" s="45">
        <v>5831325</v>
      </c>
      <c r="F22" s="46">
        <v>52277</v>
      </c>
      <c r="G22" s="43" t="s">
        <v>12</v>
      </c>
      <c r="H22" s="45">
        <v>4500000</v>
      </c>
      <c r="I22" s="45">
        <f>H22-J22</f>
        <v>950536.35000000009</v>
      </c>
      <c r="J22" s="45">
        <v>3549463.65</v>
      </c>
      <c r="K22" s="43" t="s">
        <v>367</v>
      </c>
      <c r="L22" s="43" t="s">
        <v>12</v>
      </c>
      <c r="M22" s="42" t="s">
        <v>39</v>
      </c>
      <c r="N22" s="42" t="s">
        <v>40</v>
      </c>
      <c r="O22" s="43"/>
      <c r="P22" s="43"/>
      <c r="Q22" s="43"/>
      <c r="R22" s="42"/>
      <c r="S22" s="42"/>
    </row>
    <row r="23" spans="1:19" s="3" customFormat="1" ht="157.5" customHeight="1" x14ac:dyDescent="0.25">
      <c r="A23" s="42" t="s">
        <v>368</v>
      </c>
      <c r="B23" s="42"/>
      <c r="C23" s="44">
        <v>10015000</v>
      </c>
      <c r="D23" s="44">
        <v>9600000</v>
      </c>
      <c r="E23" s="45">
        <v>14040650</v>
      </c>
      <c r="F23" s="46">
        <v>52642</v>
      </c>
      <c r="G23" s="43" t="s">
        <v>12</v>
      </c>
      <c r="H23" s="45">
        <v>10700000</v>
      </c>
      <c r="I23" s="45">
        <f>H23-J23</f>
        <v>5166253.2699999996</v>
      </c>
      <c r="J23" s="45">
        <v>5533746.7300000004</v>
      </c>
      <c r="K23" s="43" t="s">
        <v>369</v>
      </c>
      <c r="L23" s="43" t="s">
        <v>12</v>
      </c>
      <c r="M23" s="42" t="s">
        <v>39</v>
      </c>
      <c r="N23" s="42" t="s">
        <v>40</v>
      </c>
      <c r="O23" s="43"/>
      <c r="P23" s="43"/>
      <c r="Q23" s="43"/>
      <c r="R23" s="42"/>
      <c r="S23" s="42"/>
    </row>
    <row r="24" spans="1:19" s="3" customFormat="1" ht="31.5" x14ac:dyDescent="0.25">
      <c r="A24" s="42" t="s">
        <v>371</v>
      </c>
      <c r="B24" s="42"/>
      <c r="C24" s="44">
        <v>15000000</v>
      </c>
      <c r="D24" s="44">
        <v>14300000</v>
      </c>
      <c r="E24" s="45">
        <v>17979032.5</v>
      </c>
      <c r="F24" s="46">
        <v>52642</v>
      </c>
      <c r="G24" s="43" t="s">
        <v>12</v>
      </c>
      <c r="H24" s="45">
        <v>15000000</v>
      </c>
      <c r="I24" s="45">
        <f>H24-J24</f>
        <v>-643479.69999999925</v>
      </c>
      <c r="J24" s="45">
        <v>15643479.699999999</v>
      </c>
      <c r="K24" s="43" t="s">
        <v>372</v>
      </c>
      <c r="L24" s="43" t="s">
        <v>13</v>
      </c>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ref="J23:J60" si="1">H25-I25</f>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1"/>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1"/>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1"/>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1"/>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1"/>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1"/>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1"/>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1"/>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1"/>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1"/>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1"/>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1"/>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1"/>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1"/>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1"/>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1"/>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1"/>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1"/>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1"/>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1"/>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1"/>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1"/>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1"/>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1"/>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1"/>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1"/>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1"/>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1"/>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1"/>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1"/>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1"/>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1"/>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1"/>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1"/>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1"/>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2">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2"/>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2"/>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2"/>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2"/>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2"/>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2"/>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2"/>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2"/>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2"/>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2"/>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2"/>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2"/>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2"/>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2"/>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2"/>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2"/>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2"/>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2"/>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2"/>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2"/>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2"/>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2"/>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2"/>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2"/>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2"/>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2"/>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2"/>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2"/>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2"/>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2"/>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2"/>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2"/>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2"/>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2"/>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2"/>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2"/>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2"/>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2"/>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2"/>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2"/>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2"/>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2"/>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2"/>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2"/>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2"/>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2"/>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2"/>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2"/>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10" sqref="B10"/>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Town of Addison</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f>SUM('2 - Individual Debt Obligations'!C:C)</f>
        <v>191330000</v>
      </c>
    </row>
    <row r="10" spans="1:19" x14ac:dyDescent="0.25">
      <c r="A10" s="59" t="s">
        <v>81</v>
      </c>
      <c r="B10" s="48">
        <f>SUM('2 - Individual Debt Obligations'!D:D)</f>
        <v>148325000</v>
      </c>
    </row>
    <row r="11" spans="1:19" ht="31.5" x14ac:dyDescent="0.25">
      <c r="A11" s="59" t="s">
        <v>82</v>
      </c>
      <c r="B11" s="48">
        <f>SUM('2 - Individual Debt Obligations'!E:E)</f>
        <v>184709199.22</v>
      </c>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f>B9</f>
        <v>191330000</v>
      </c>
    </row>
    <row r="14" spans="1:19" ht="31.5" x14ac:dyDescent="0.25">
      <c r="A14" s="59" t="s">
        <v>84</v>
      </c>
      <c r="B14" s="48">
        <f>B10</f>
        <v>148325000</v>
      </c>
    </row>
    <row r="15" spans="1:19" ht="31.5" x14ac:dyDescent="0.25">
      <c r="A15" s="59" t="s">
        <v>85</v>
      </c>
      <c r="B15" s="48">
        <f>B11</f>
        <v>184709199.22</v>
      </c>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v>17837</v>
      </c>
    </row>
    <row r="18" spans="1:2" x14ac:dyDescent="0.25">
      <c r="A18" s="58" t="s">
        <v>290</v>
      </c>
      <c r="B18" s="50" t="s">
        <v>370</v>
      </c>
    </row>
    <row r="19" spans="1:2" ht="31.5" customHeight="1" x14ac:dyDescent="0.25">
      <c r="A19" s="58" t="s">
        <v>86</v>
      </c>
      <c r="B19" s="47">
        <f>B13/B17</f>
        <v>10726.579581768234</v>
      </c>
    </row>
    <row r="20" spans="1:2" ht="31.5" x14ac:dyDescent="0.25">
      <c r="A20" s="59" t="s">
        <v>87</v>
      </c>
      <c r="B20" s="48">
        <f>B14/B17</f>
        <v>8315.5799742109102</v>
      </c>
    </row>
    <row r="21" spans="1:2" ht="47.25" customHeight="1" x14ac:dyDescent="0.25">
      <c r="A21" s="59" t="s">
        <v>88</v>
      </c>
      <c r="B21" s="48">
        <f>B15/B17</f>
        <v>10355.396043056568</v>
      </c>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46069</v>
      </c>
      <c r="M2" s="61">
        <f ca="1">DATEVALUE(TEXT(L2,"m/d/yyyy"))</f>
        <v>46069</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Benjamin Nguyen</cp:lastModifiedBy>
  <dcterms:created xsi:type="dcterms:W3CDTF">2017-01-13T17:49:37Z</dcterms:created>
  <dcterms:modified xsi:type="dcterms:W3CDTF">2026-02-16T18:04:42Z</dcterms:modified>
</cp:coreProperties>
</file>